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3ER TRIMESTRE\"/>
    </mc:Choice>
  </mc:AlternateContent>
  <xr:revisionPtr revIDLastSave="0" documentId="13_ncr:1_{06277791-C30B-4F49-A67E-B2F22E9297D9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5" i="6"/>
  <c r="H71" i="6"/>
  <c r="H67" i="6"/>
  <c r="H63" i="6"/>
  <c r="H59" i="6"/>
  <c r="H55" i="6"/>
  <c r="H51" i="6"/>
  <c r="H47" i="6"/>
  <c r="H39" i="6"/>
  <c r="H35" i="6"/>
  <c r="H15" i="6"/>
  <c r="H12" i="6"/>
  <c r="H11" i="6"/>
  <c r="H9" i="6"/>
  <c r="E76" i="6"/>
  <c r="H76" i="6" s="1"/>
  <c r="E75" i="6"/>
  <c r="E74" i="6"/>
  <c r="H74" i="6" s="1"/>
  <c r="E73" i="6"/>
  <c r="H73" i="6" s="1"/>
  <c r="E72" i="6"/>
  <c r="H72" i="6" s="1"/>
  <c r="E71" i="6"/>
  <c r="E70" i="6"/>
  <c r="H70" i="6" s="1"/>
  <c r="E69" i="6"/>
  <c r="H69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3" i="6"/>
  <c r="H53" i="6" s="1"/>
  <c r="E52" i="6"/>
  <c r="H52" i="6" s="1"/>
  <c r="E51" i="6"/>
  <c r="E50" i="6"/>
  <c r="H50" i="6" s="1"/>
  <c r="E49" i="6"/>
  <c r="H49" i="6" s="1"/>
  <c r="E48" i="6"/>
  <c r="H48" i="6" s="1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E43" i="6" s="1"/>
  <c r="C33" i="6"/>
  <c r="C23" i="6"/>
  <c r="C13" i="6"/>
  <c r="C5" i="6"/>
  <c r="E65" i="6" l="1"/>
  <c r="H65" i="6" s="1"/>
  <c r="E57" i="6"/>
  <c r="H57" i="6" s="1"/>
  <c r="H43" i="6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37" i="5" s="1"/>
  <c r="E14" i="5"/>
  <c r="H10" i="8"/>
  <c r="E77" i="6" l="1"/>
  <c r="H5" i="6"/>
  <c r="H77" i="6" s="1"/>
  <c r="H37" i="5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<sst xmlns="http://schemas.openxmlformats.org/spreadsheetml/2006/main" count="203" uniqueCount="141">
  <si>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</si>
  <si>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</si>
  <si>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</si>
  <si>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</si>
  <si>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</si>
  <si>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</si>
  <si>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</si>
  <si>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</si>
  <si>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</si>
  <si>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</si>
  <si>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</si>
  <si>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</si>
  <si>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</si>
  <si>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</si>
  <si>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</si>
  <si>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</si>
  <si>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</si>
  <si>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</si>
  <si>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</si>
  <si>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</si>
  <si>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</si>
  <si>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</si>
  <si>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</si>
  <si>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</si>
  <si>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</si>
  <si>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</si>
  <si>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</si>
  <si>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</si>
  <si>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</si>
  <si>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</si>
  <si>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</si>
  <si>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</si>
  <si>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</si>
  <si>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</si>
  <si>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</si>
  <si>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</si>
  <si>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</si>
  <si>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</si>
  <si>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</si>
  <si>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</si>
  <si>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</si>
  <si>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</si>
  <si>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</si>
  <si>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</si>
  <si>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</si>
  <si>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</si>
  <si>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</si>
  <si>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</si>
  <si>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</si>
  <si>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</si>
  <si>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</si>
  <si>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</si>
  <si>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</si>
  <si>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</si>
  <si>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</si>
  <si>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</si>
  <si>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</si>
  <si>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</si>
  <si>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</si>
  <si>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</si>
  <si>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</si>
  <si>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</si>
  <si>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</si>
  <si>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</si>
  <si>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</si>
  <si>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</si>
  <si>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</si>
  <si>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</si>
  <si>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</si>
  <si>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</si>
  <si>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</si>
  <si>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</si>
  <si>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</si>
  <si>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</si>
  <si>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</si>
  <si>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</si>
  <si>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</si>
  <si>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</si>
  <si>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</si>
  <si>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</si>
  <si>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</si>
  <si>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</si>
  <si>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</si>
  <si>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</si>
  <si>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</si>
  <si>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</si>
  <si>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</si>
  <si>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</si>
  <si>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</si>
  <si>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</si>
  <si>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</si>
  <si>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</si>
  <si>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</si>
  <si>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</si>
  <si>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</si>
  <si>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</si>
  <si>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</si>
  <si>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</si>
  <si>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</si>
  <si>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</si>
  <si>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</si>
  <si>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</si>
  <si>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</si>
  <si>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</si>
  <si>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</si>
  <si>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</si>
  <si>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</si>
  <si>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</si>
  <si>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</si>
  <si>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</si>
  <si>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</si>
  <si>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</si>
  <si>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</si>
  <si>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</si>
  <si>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</si>
  <si>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</si>
  <si>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</si>
  <si>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</si>
  <si>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</si>
  <si>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</si>
  <si>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</si>
  <si>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</si>
  <si>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</si>
  <si>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</si>
  <si>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</si>
  <si>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</si>
  <si>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</si>
  <si>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</si>
  <si>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</si>
  <si>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</si>
  <si>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</si>
  <si>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</si>
  <si>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</si>
  <si>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</si>
  <si>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</si>
  <si>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Sistema para el Desarrollo Integral de la Familia del Municipio de Romita, Gto.
Estado Analítico del Ejercicio del Presupuesto de Egresos
Clasificación por Objeto del Gasto (Capítulo y Concepto)
Del 1 de Enero al 31 de Diciembre de 2023</t>
  </si>
  <si>
    <t>Sistema para el Desarrollo Integral de la Familia del Municipio de Romita, Gto.
Estado Analítico del Ejercicio del Presupuesto de Egresos
Clasificación Económica (por Tipo de Gasto)
Del 1 de Enero al 31 de Diciembre de 2023</t>
  </si>
  <si>
    <t>31120M25D01000</t>
  </si>
  <si>
    <t>Sistema para el Desarrollo Integral de la Familia del Municipio de Romita, Gto.
Estado Analítico del Ejercicio del Presupuesto de Egresos
Clasificación Administrativa
Del 1 de Enero al 31 de Diciembre de 2023</t>
  </si>
  <si>
    <t>Sistema para el Desarrollo Integral de la Familia del Municipio de Romita, Gto.
Estado Analítico del Ejercicio del Presupuesto de Egresos
Clasificación Administrativa (Sector Paraestatal)
Del 1 de Enero al 31 de Diciembre de 2023</t>
  </si>
  <si>
    <t>Sistema para el Desarrollo Integral de la Familia del Municipio de Romita, Gto.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</si>
</sst>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B47" sqref="B4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135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7489171.3300000001</v>
      </c>
      <c r="D5" s="34">
        <f>SUM(D6:D12)</f>
        <v>88899.109999999986</v>
      </c>
      <c r="E5" s="34">
        <f>C5+D5</f>
        <v>7578070.4400000004</v>
      </c>
      <c r="F5" s="34">
        <f>SUM(F6:F12)</f>
        <v>4523920.3599999994</v>
      </c>
      <c r="G5" s="34">
        <f>SUM(G6:G12)</f>
        <v>7578070.4400000004</v>
      </c>
      <c r="H5" s="34">
        <f>E5-F5</f>
        <v>3054150.080000001</v>
      </c>
    </row>
    <row r="6" spans="1:8" x14ac:dyDescent="0.2">
      <c r="A6" s="28">
        <v>1100</v>
      </c>
      <c r="B6" s="10" t="s">
        <v>73</v>
      </c>
      <c r="C6" s="12">
        <v>4580267.21</v>
      </c>
      <c r="D6" s="12">
        <v>-181728.88</v>
      </c>
      <c r="E6" s="12">
        <f t="shared" ref="E6:E69" si="0">C6+D6</f>
        <v>4398538.33</v>
      </c>
      <c r="F6" s="12">
        <v>2487365.7999999998</v>
      </c>
      <c r="G6" s="12">
        <v>4398538.33</v>
      </c>
      <c r="H6" s="12">
        <f t="shared" ref="H6:H69" si="1">E6-F6</f>
        <v>1911172.5300000003</v>
      </c>
    </row>
    <row r="7" spans="1:8" x14ac:dyDescent="0.2">
      <c r="A7" s="28">
        <v>1200</v>
      </c>
      <c r="B7" s="10" t="s">
        <v>74</v>
      </c>
      <c r="C7" s="12">
        <v>100000</v>
      </c>
      <c r="D7" s="12">
        <v>-100000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28">
        <v>1300</v>
      </c>
      <c r="B8" s="10" t="s">
        <v>75</v>
      </c>
      <c r="C8" s="12">
        <v>756270.22</v>
      </c>
      <c r="D8" s="12">
        <v>-132905.9</v>
      </c>
      <c r="E8" s="12">
        <f t="shared" si="0"/>
        <v>623364.31999999995</v>
      </c>
      <c r="F8" s="12">
        <v>623364.31999999995</v>
      </c>
      <c r="G8" s="12">
        <v>623364.31999999995</v>
      </c>
      <c r="H8" s="12">
        <f t="shared" si="1"/>
        <v>0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76</v>
      </c>
      <c r="C10" s="12">
        <v>2052633.9</v>
      </c>
      <c r="D10" s="12">
        <v>503533.89</v>
      </c>
      <c r="E10" s="12">
        <f t="shared" si="0"/>
        <v>2556167.79</v>
      </c>
      <c r="F10" s="12">
        <v>1413190.24</v>
      </c>
      <c r="G10" s="12">
        <v>2556167.79</v>
      </c>
      <c r="H10" s="12">
        <f t="shared" si="1"/>
        <v>1142977.55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591000</v>
      </c>
      <c r="D13" s="35">
        <f>SUM(D14:D22)</f>
        <v>111720.14000000001</v>
      </c>
      <c r="E13" s="35">
        <f t="shared" si="0"/>
        <v>702720.14</v>
      </c>
      <c r="F13" s="35">
        <f>SUM(F14:F22)</f>
        <v>462525.79000000004</v>
      </c>
      <c r="G13" s="35">
        <f>SUM(G14:G22)</f>
        <v>702720.14</v>
      </c>
      <c r="H13" s="35">
        <f t="shared" si="1"/>
        <v>240194.34999999998</v>
      </c>
    </row>
    <row r="14" spans="1:8" x14ac:dyDescent="0.2">
      <c r="A14" s="28">
        <v>2100</v>
      </c>
      <c r="B14" s="10" t="s">
        <v>78</v>
      </c>
      <c r="C14" s="12">
        <v>160400</v>
      </c>
      <c r="D14" s="12">
        <v>145305.26</v>
      </c>
      <c r="E14" s="12">
        <f t="shared" si="0"/>
        <v>305705.26</v>
      </c>
      <c r="F14" s="12">
        <v>218372.08</v>
      </c>
      <c r="G14" s="12">
        <v>305705.26</v>
      </c>
      <c r="H14" s="12">
        <f t="shared" si="1"/>
        <v>87333.180000000022</v>
      </c>
    </row>
    <row r="15" spans="1:8" x14ac:dyDescent="0.2">
      <c r="A15" s="28">
        <v>2200</v>
      </c>
      <c r="B15" s="10" t="s">
        <v>79</v>
      </c>
      <c r="C15" s="12">
        <v>0</v>
      </c>
      <c r="D15" s="12">
        <v>0</v>
      </c>
      <c r="E15" s="12">
        <f t="shared" si="0"/>
        <v>0</v>
      </c>
      <c r="F15" s="12">
        <v>0</v>
      </c>
      <c r="G15" s="12">
        <v>0</v>
      </c>
      <c r="H15" s="12">
        <f t="shared" si="1"/>
        <v>0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0</v>
      </c>
      <c r="D17" s="12">
        <v>0</v>
      </c>
      <c r="E17" s="12">
        <f t="shared" si="0"/>
        <v>0</v>
      </c>
      <c r="F17" s="12">
        <v>0</v>
      </c>
      <c r="G17" s="12">
        <v>0</v>
      </c>
      <c r="H17" s="12">
        <f t="shared" si="1"/>
        <v>0</v>
      </c>
    </row>
    <row r="18" spans="1:8" x14ac:dyDescent="0.2">
      <c r="A18" s="28">
        <v>2500</v>
      </c>
      <c r="B18" s="10" t="s">
        <v>82</v>
      </c>
      <c r="C18" s="12">
        <v>60000</v>
      </c>
      <c r="D18" s="12">
        <v>-40275.32</v>
      </c>
      <c r="E18" s="12">
        <f t="shared" si="0"/>
        <v>19724.68</v>
      </c>
      <c r="F18" s="12">
        <v>5071.76</v>
      </c>
      <c r="G18" s="12">
        <v>19724.68</v>
      </c>
      <c r="H18" s="12">
        <f t="shared" si="1"/>
        <v>14652.92</v>
      </c>
    </row>
    <row r="19" spans="1:8" x14ac:dyDescent="0.2">
      <c r="A19" s="28">
        <v>2600</v>
      </c>
      <c r="B19" s="10" t="s">
        <v>83</v>
      </c>
      <c r="C19" s="12">
        <v>350000</v>
      </c>
      <c r="D19" s="12">
        <v>27290.2</v>
      </c>
      <c r="E19" s="12">
        <f t="shared" si="0"/>
        <v>377290.2</v>
      </c>
      <c r="F19" s="12">
        <v>239081.95</v>
      </c>
      <c r="G19" s="12">
        <v>377290.2</v>
      </c>
      <c r="H19" s="12">
        <f t="shared" si="1"/>
        <v>138208.25</v>
      </c>
    </row>
    <row r="20" spans="1:8" x14ac:dyDescent="0.2">
      <c r="A20" s="28">
        <v>2700</v>
      </c>
      <c r="B20" s="10" t="s">
        <v>84</v>
      </c>
      <c r="C20" s="12">
        <v>20600</v>
      </c>
      <c r="D20" s="12">
        <v>-20600</v>
      </c>
      <c r="E20" s="12">
        <f t="shared" si="0"/>
        <v>0</v>
      </c>
      <c r="F20" s="12">
        <v>0</v>
      </c>
      <c r="G20" s="12">
        <v>0</v>
      </c>
      <c r="H20" s="12">
        <f t="shared" si="1"/>
        <v>0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0</v>
      </c>
      <c r="D22" s="12">
        <v>0</v>
      </c>
      <c r="E22" s="12">
        <f t="shared" si="0"/>
        <v>0</v>
      </c>
      <c r="F22" s="12">
        <v>0</v>
      </c>
      <c r="G22" s="12">
        <v>0</v>
      </c>
      <c r="H22" s="12">
        <f t="shared" si="1"/>
        <v>0</v>
      </c>
    </row>
    <row r="23" spans="1:8" x14ac:dyDescent="0.2">
      <c r="A23" s="29" t="s">
        <v>66</v>
      </c>
      <c r="B23" s="6"/>
      <c r="C23" s="35">
        <f>SUM(C24:C32)</f>
        <v>1896040</v>
      </c>
      <c r="D23" s="35">
        <f>SUM(D24:D32)</f>
        <v>165634.69000000006</v>
      </c>
      <c r="E23" s="35">
        <f t="shared" si="0"/>
        <v>2061674.69</v>
      </c>
      <c r="F23" s="35">
        <f>SUM(F24:F32)</f>
        <v>1144641.43</v>
      </c>
      <c r="G23" s="35">
        <f>SUM(G24:G32)</f>
        <v>2061674.6900000002</v>
      </c>
      <c r="H23" s="35">
        <f t="shared" si="1"/>
        <v>917033.26</v>
      </c>
    </row>
    <row r="24" spans="1:8" x14ac:dyDescent="0.2">
      <c r="A24" s="28">
        <v>3100</v>
      </c>
      <c r="B24" s="10" t="s">
        <v>87</v>
      </c>
      <c r="C24" s="12">
        <v>256000</v>
      </c>
      <c r="D24" s="12">
        <v>21782.61</v>
      </c>
      <c r="E24" s="12">
        <f t="shared" si="0"/>
        <v>277782.61</v>
      </c>
      <c r="F24" s="12">
        <v>188507.61</v>
      </c>
      <c r="G24" s="12">
        <v>277782.61</v>
      </c>
      <c r="H24" s="12">
        <f t="shared" si="1"/>
        <v>89275</v>
      </c>
    </row>
    <row r="25" spans="1:8" x14ac:dyDescent="0.2">
      <c r="A25" s="28">
        <v>3200</v>
      </c>
      <c r="B25" s="10" t="s">
        <v>88</v>
      </c>
      <c r="C25" s="12">
        <v>30000</v>
      </c>
      <c r="D25" s="12">
        <v>-6891.85</v>
      </c>
      <c r="E25" s="12">
        <f t="shared" si="0"/>
        <v>23108.15</v>
      </c>
      <c r="F25" s="12">
        <v>17361.669999999998</v>
      </c>
      <c r="G25" s="12">
        <v>23108.15</v>
      </c>
      <c r="H25" s="12">
        <f t="shared" si="1"/>
        <v>5746.4800000000032</v>
      </c>
    </row>
    <row r="26" spans="1:8" x14ac:dyDescent="0.2">
      <c r="A26" s="28">
        <v>3300</v>
      </c>
      <c r="B26" s="10" t="s">
        <v>89</v>
      </c>
      <c r="C26" s="12">
        <v>0</v>
      </c>
      <c r="D26" s="12">
        <v>0</v>
      </c>
      <c r="E26" s="12">
        <f t="shared" si="0"/>
        <v>0</v>
      </c>
      <c r="F26" s="12">
        <v>0</v>
      </c>
      <c r="G26" s="12">
        <v>0</v>
      </c>
      <c r="H26" s="12">
        <f t="shared" si="1"/>
        <v>0</v>
      </c>
    </row>
    <row r="27" spans="1:8" x14ac:dyDescent="0.2">
      <c r="A27" s="28">
        <v>3400</v>
      </c>
      <c r="B27" s="10" t="s">
        <v>90</v>
      </c>
      <c r="C27" s="12">
        <v>118000</v>
      </c>
      <c r="D27" s="12">
        <v>-108676.83</v>
      </c>
      <c r="E27" s="12">
        <f t="shared" si="0"/>
        <v>9323.1699999999983</v>
      </c>
      <c r="F27" s="12">
        <v>6508.2</v>
      </c>
      <c r="G27" s="12">
        <v>9323.17</v>
      </c>
      <c r="H27" s="12">
        <f t="shared" si="1"/>
        <v>2814.9699999999984</v>
      </c>
    </row>
    <row r="28" spans="1:8" x14ac:dyDescent="0.2">
      <c r="A28" s="28">
        <v>3500</v>
      </c>
      <c r="B28" s="10" t="s">
        <v>91</v>
      </c>
      <c r="C28" s="12">
        <v>351240</v>
      </c>
      <c r="D28" s="12">
        <v>-158865.01999999999</v>
      </c>
      <c r="E28" s="12">
        <f t="shared" si="0"/>
        <v>192374.98</v>
      </c>
      <c r="F28" s="12">
        <v>160867.97</v>
      </c>
      <c r="G28" s="12">
        <v>192374.98</v>
      </c>
      <c r="H28" s="12">
        <f t="shared" si="1"/>
        <v>31507.010000000009</v>
      </c>
    </row>
    <row r="29" spans="1:8" x14ac:dyDescent="0.2">
      <c r="A29" s="28">
        <v>3600</v>
      </c>
      <c r="B29" s="10" t="s">
        <v>92</v>
      </c>
      <c r="C29" s="12">
        <v>50000</v>
      </c>
      <c r="D29" s="12">
        <v>-50000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93</v>
      </c>
      <c r="C30" s="12">
        <v>50000</v>
      </c>
      <c r="D30" s="12">
        <v>-41733.300000000003</v>
      </c>
      <c r="E30" s="12">
        <f t="shared" si="0"/>
        <v>8266.6999999999971</v>
      </c>
      <c r="F30" s="12">
        <v>2891</v>
      </c>
      <c r="G30" s="12">
        <v>8266.7000000000007</v>
      </c>
      <c r="H30" s="12">
        <f t="shared" si="1"/>
        <v>5375.6999999999971</v>
      </c>
    </row>
    <row r="31" spans="1:8" x14ac:dyDescent="0.2">
      <c r="A31" s="28">
        <v>3800</v>
      </c>
      <c r="B31" s="10" t="s">
        <v>94</v>
      </c>
      <c r="C31" s="12">
        <v>900000</v>
      </c>
      <c r="D31" s="12">
        <v>510569.08</v>
      </c>
      <c r="E31" s="12">
        <f t="shared" si="0"/>
        <v>1410569.08</v>
      </c>
      <c r="F31" s="12">
        <v>655814.98</v>
      </c>
      <c r="G31" s="12">
        <v>1410569.08</v>
      </c>
      <c r="H31" s="12">
        <f t="shared" si="1"/>
        <v>754754.10000000009</v>
      </c>
    </row>
    <row r="32" spans="1:8" x14ac:dyDescent="0.2">
      <c r="A32" s="28">
        <v>3900</v>
      </c>
      <c r="B32" s="10" t="s">
        <v>18</v>
      </c>
      <c r="C32" s="12">
        <v>140800</v>
      </c>
      <c r="D32" s="12">
        <v>-550</v>
      </c>
      <c r="E32" s="12">
        <f t="shared" si="0"/>
        <v>140250</v>
      </c>
      <c r="F32" s="12">
        <v>112690</v>
      </c>
      <c r="G32" s="12">
        <v>140250</v>
      </c>
      <c r="H32" s="12">
        <f t="shared" si="1"/>
        <v>27560</v>
      </c>
    </row>
    <row r="33" spans="1:8" x14ac:dyDescent="0.2">
      <c r="A33" s="29" t="s">
        <v>67</v>
      </c>
      <c r="B33" s="6"/>
      <c r="C33" s="35">
        <f>SUM(C34:C42)</f>
        <v>1916288.67</v>
      </c>
      <c r="D33" s="35">
        <f>SUM(D34:D42)</f>
        <v>-214659.99</v>
      </c>
      <c r="E33" s="35">
        <f t="shared" si="0"/>
        <v>1701628.68</v>
      </c>
      <c r="F33" s="35">
        <f>SUM(F34:F42)</f>
        <v>987177.42</v>
      </c>
      <c r="G33" s="35">
        <f>SUM(G34:G42)</f>
        <v>1701628.68</v>
      </c>
      <c r="H33" s="35">
        <f t="shared" si="1"/>
        <v>714451.25999999989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1916288.67</v>
      </c>
      <c r="D37" s="12">
        <v>-214659.99</v>
      </c>
      <c r="E37" s="12">
        <f t="shared" si="0"/>
        <v>1701628.68</v>
      </c>
      <c r="F37" s="12">
        <v>987177.42</v>
      </c>
      <c r="G37" s="12">
        <v>1701628.68</v>
      </c>
      <c r="H37" s="12">
        <f t="shared" si="1"/>
        <v>714451.25999999989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10000</v>
      </c>
      <c r="D43" s="35">
        <f>SUM(D44:D52)</f>
        <v>1999</v>
      </c>
      <c r="E43" s="35">
        <f t="shared" si="0"/>
        <v>11999</v>
      </c>
      <c r="F43" s="35">
        <f>SUM(F44:F52)</f>
        <v>11999</v>
      </c>
      <c r="G43" s="35">
        <f>SUM(G44:G52)</f>
        <v>11999</v>
      </c>
      <c r="H43" s="35">
        <f t="shared" si="1"/>
        <v>0</v>
      </c>
    </row>
    <row r="44" spans="1:8" x14ac:dyDescent="0.2">
      <c r="A44" s="28">
        <v>5100</v>
      </c>
      <c r="B44" s="10" t="s">
        <v>102</v>
      </c>
      <c r="C44" s="12">
        <v>10000</v>
      </c>
      <c r="D44" s="12">
        <v>1999</v>
      </c>
      <c r="E44" s="12">
        <f t="shared" si="0"/>
        <v>11999</v>
      </c>
      <c r="F44" s="12">
        <v>11999</v>
      </c>
      <c r="G44" s="12">
        <v>11999</v>
      </c>
      <c r="H44" s="12">
        <f t="shared" si="1"/>
        <v>0</v>
      </c>
    </row>
    <row r="45" spans="1:8" x14ac:dyDescent="0.2">
      <c r="A45" s="28">
        <v>5200</v>
      </c>
      <c r="B45" s="10" t="s">
        <v>103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219130.16</v>
      </c>
      <c r="D57" s="35">
        <f>SUM(D58:D64)</f>
        <v>26231.47</v>
      </c>
      <c r="E57" s="35">
        <f t="shared" si="0"/>
        <v>245361.63</v>
      </c>
      <c r="F57" s="35">
        <f>SUM(F58:F64)</f>
        <v>0</v>
      </c>
      <c r="G57" s="35">
        <f>SUM(G58:G64)</f>
        <v>0</v>
      </c>
      <c r="H57" s="35">
        <f t="shared" si="1"/>
        <v>245361.63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219130.16</v>
      </c>
      <c r="D64" s="12">
        <v>26231.47</v>
      </c>
      <c r="E64" s="12">
        <f t="shared" si="0"/>
        <v>245361.63</v>
      </c>
      <c r="F64" s="12">
        <v>0</v>
      </c>
      <c r="G64" s="12">
        <v>0</v>
      </c>
      <c r="H64" s="12">
        <f t="shared" si="1"/>
        <v>245361.63</v>
      </c>
    </row>
    <row r="65" spans="1:8" x14ac:dyDescent="0.2">
      <c r="A65" s="29" t="s">
        <v>71</v>
      </c>
      <c r="B65" s="6"/>
      <c r="C65" s="35">
        <f>SUM(C66:C68)</f>
        <v>523767.96</v>
      </c>
      <c r="D65" s="35">
        <f>SUM(D66:D68)</f>
        <v>-50695.96</v>
      </c>
      <c r="E65" s="35">
        <f t="shared" si="0"/>
        <v>473072</v>
      </c>
      <c r="F65" s="35">
        <f>SUM(F66:F68)</f>
        <v>300512.05</v>
      </c>
      <c r="G65" s="35">
        <f>SUM(G66:G68)</f>
        <v>473072</v>
      </c>
      <c r="H65" s="35">
        <f t="shared" si="1"/>
        <v>172559.95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523767.96</v>
      </c>
      <c r="D68" s="12">
        <v>-50695.96</v>
      </c>
      <c r="E68" s="12">
        <f t="shared" si="0"/>
        <v>473072</v>
      </c>
      <c r="F68" s="12">
        <v>300512.05</v>
      </c>
      <c r="G68" s="12">
        <v>473072</v>
      </c>
      <c r="H68" s="12">
        <f t="shared" si="1"/>
        <v>172559.95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12645398.120000001</v>
      </c>
      <c r="D77" s="37">
        <f t="shared" si="4"/>
        <v>129128.46000000008</v>
      </c>
      <c r="E77" s="37">
        <f t="shared" si="4"/>
        <v>12774526.58</v>
      </c>
      <c r="F77" s="37">
        <f t="shared" si="4"/>
        <v>7430776.0499999989</v>
      </c>
      <c r="G77" s="37">
        <f t="shared" si="4"/>
        <v>12529164.949999999</v>
      </c>
      <c r="H77" s="37">
        <f t="shared" si="4"/>
        <v>5343750.5300000012</v>
      </c>
    </row>
    <row r="79" spans="1:8" x14ac:dyDescent="0.2">
      <c r="A79" s="1" t="s">
        <v>131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F22" sqref="F22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12111630.16</v>
      </c>
      <c r="D5" s="38">
        <v>177825.42</v>
      </c>
      <c r="E5" s="38">
        <f>C5+D5</f>
        <v>12289455.58</v>
      </c>
      <c r="F5" s="38">
        <v>7118265</v>
      </c>
      <c r="G5" s="38">
        <v>12044093.949999999</v>
      </c>
      <c r="H5" s="38">
        <f>E5-F5</f>
        <v>5171190.58</v>
      </c>
    </row>
    <row r="6" spans="1:8" x14ac:dyDescent="0.2">
      <c r="A6" s="5"/>
      <c r="B6" s="13" t="s">
        <v>1</v>
      </c>
      <c r="C6" s="38">
        <v>533767.96</v>
      </c>
      <c r="D6" s="38">
        <v>-48696.959999999999</v>
      </c>
      <c r="E6" s="38">
        <f>C6+D6</f>
        <v>485070.99999999994</v>
      </c>
      <c r="F6" s="38">
        <v>312511.05</v>
      </c>
      <c r="G6" s="38">
        <v>485071</v>
      </c>
      <c r="H6" s="38">
        <f>E6-F6</f>
        <v>172559.94999999995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12645398.120000001</v>
      </c>
      <c r="D10" s="37">
        <f t="shared" si="0"/>
        <v>129128.46000000002</v>
      </c>
      <c r="E10" s="37">
        <f t="shared" si="0"/>
        <v>12774526.58</v>
      </c>
      <c r="F10" s="37">
        <f t="shared" si="0"/>
        <v>7430776.0499999998</v>
      </c>
      <c r="G10" s="37">
        <f t="shared" si="0"/>
        <v>12529164.949999999</v>
      </c>
      <c r="H10" s="37">
        <f t="shared" si="0"/>
        <v>5343750.53</v>
      </c>
    </row>
    <row r="12" spans="1:8" x14ac:dyDescent="0.2">
      <c r="A12" s="1" t="s">
        <v>131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workbookViewId="0">
      <selection activeCell="A17" sqref="A17:H1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137</v>
      </c>
      <c r="C6" s="12">
        <v>12645398.119999999</v>
      </c>
      <c r="D6" s="12">
        <v>129128.46</v>
      </c>
      <c r="E6" s="12">
        <f>C6+D6</f>
        <v>12774526.58</v>
      </c>
      <c r="F6" s="12">
        <v>7430776.0499999998</v>
      </c>
      <c r="G6" s="12">
        <v>12529164.949999999</v>
      </c>
      <c r="H6" s="12">
        <f>E6-F6</f>
        <v>5343750.53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133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12645398.119999999</v>
      </c>
      <c r="D14" s="40">
        <f t="shared" si="2"/>
        <v>129128.46</v>
      </c>
      <c r="E14" s="40">
        <f t="shared" si="2"/>
        <v>12774526.58</v>
      </c>
      <c r="F14" s="40">
        <f t="shared" si="2"/>
        <v>7430776.0499999998</v>
      </c>
      <c r="G14" s="40">
        <f t="shared" si="2"/>
        <v>12529164.949999999</v>
      </c>
      <c r="H14" s="40">
        <f t="shared" si="2"/>
        <v>5343750.53</v>
      </c>
    </row>
    <row r="17" spans="1:8" ht="45" customHeight="1" x14ac:dyDescent="0.2">
      <c r="A17" s="41" t="s">
        <v>138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57</v>
      </c>
      <c r="B18" s="47"/>
      <c r="C18" s="41" t="s">
        <v>63</v>
      </c>
      <c r="D18" s="42"/>
      <c r="E18" s="42"/>
      <c r="F18" s="42"/>
      <c r="G18" s="43"/>
      <c r="H18" s="44" t="s">
        <v>62</v>
      </c>
    </row>
    <row r="19" spans="1:8" ht="22.5" x14ac:dyDescent="0.2">
      <c r="A19" s="48"/>
      <c r="B19" s="49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132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139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57</v>
      </c>
      <c r="B29" s="47"/>
      <c r="C29" s="41" t="s">
        <v>63</v>
      </c>
      <c r="D29" s="42"/>
      <c r="E29" s="42"/>
      <c r="F29" s="42"/>
      <c r="G29" s="43"/>
      <c r="H29" s="44" t="s">
        <v>62</v>
      </c>
    </row>
    <row r="30" spans="1:8" ht="22.5" x14ac:dyDescent="0.2">
      <c r="A30" s="48"/>
      <c r="B30" s="49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12645398.119999999</v>
      </c>
      <c r="D32" s="12">
        <v>129128.46</v>
      </c>
      <c r="E32" s="12">
        <f t="shared" ref="E32:E38" si="6">C32+D32</f>
        <v>12774526.58</v>
      </c>
      <c r="F32" s="12">
        <v>7430776.0499999998</v>
      </c>
      <c r="G32" s="12">
        <v>12529164.949999999</v>
      </c>
      <c r="H32" s="12">
        <f t="shared" ref="H32:H38" si="7">E32-F32</f>
        <v>5343750.53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12645398.119999999</v>
      </c>
      <c r="D39" s="40">
        <f t="shared" si="8"/>
        <v>129128.46</v>
      </c>
      <c r="E39" s="40">
        <f t="shared" si="8"/>
        <v>12774526.58</v>
      </c>
      <c r="F39" s="40">
        <f t="shared" si="8"/>
        <v>7430776.0499999998</v>
      </c>
      <c r="G39" s="40">
        <f t="shared" si="8"/>
        <v>12529164.949999999</v>
      </c>
      <c r="H39" s="40">
        <f t="shared" si="8"/>
        <v>5343750.53</v>
      </c>
    </row>
    <row r="41" spans="1:8" x14ac:dyDescent="0.2">
      <c r="A41" s="1" t="s">
        <v>131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workbookViewId="0">
      <selection activeCell="C41" sqref="C41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134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0</v>
      </c>
      <c r="D37" s="40">
        <f t="shared" si="12"/>
        <v>0</v>
      </c>
      <c r="E37" s="40">
        <f t="shared" si="12"/>
        <v>0</v>
      </c>
      <c r="F37" s="40">
        <f t="shared" si="12"/>
        <v>0</v>
      </c>
      <c r="G37" s="40">
        <f t="shared" si="12"/>
        <v>0</v>
      </c>
      <c r="H37" s="40">
        <f t="shared" si="12"/>
        <v>0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131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2024-11-05T18:29:04Z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